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RECURSOS FEDERALES\"/>
    </mc:Choice>
  </mc:AlternateContent>
  <bookViews>
    <workbookView xWindow="0" yWindow="0" windowWidth="28800" windowHeight="11835"/>
  </bookViews>
  <sheets>
    <sheet name="ISR 2022" sheetId="1" r:id="rId1"/>
  </sheets>
  <externalReferences>
    <externalReference r:id="rId2"/>
  </externalReferences>
  <definedNames>
    <definedName name="_xlnm.Print_Area" localSheetId="0">'ISR 2022'!$A$1:$P$30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O29" i="1" l="1"/>
  <c r="N29" i="1"/>
  <c r="M29" i="1"/>
  <c r="M18" i="1" s="1"/>
  <c r="L29" i="1"/>
  <c r="K29" i="1"/>
  <c r="J29" i="1"/>
  <c r="I29" i="1"/>
  <c r="I21" i="1" s="1"/>
  <c r="H29" i="1"/>
  <c r="G29" i="1"/>
  <c r="F29" i="1"/>
  <c r="E29" i="1"/>
  <c r="E11" i="1" s="1"/>
  <c r="D29" i="1"/>
  <c r="O25" i="1"/>
  <c r="K19" i="1"/>
  <c r="G17" i="1"/>
  <c r="J14" i="1"/>
  <c r="O13" i="1"/>
  <c r="G9" i="1"/>
  <c r="J22" i="1" l="1"/>
  <c r="F12" i="1"/>
  <c r="N16" i="1"/>
  <c r="F20" i="1"/>
  <c r="J24" i="1"/>
  <c r="N28" i="1"/>
  <c r="M12" i="1"/>
  <c r="D13" i="1"/>
  <c r="L17" i="1"/>
  <c r="E13" i="1"/>
  <c r="I28" i="1"/>
  <c r="K22" i="1"/>
  <c r="E24" i="1"/>
  <c r="H25" i="1"/>
  <c r="M20" i="1"/>
  <c r="M22" i="1"/>
  <c r="F24" i="1"/>
  <c r="K11" i="1"/>
  <c r="F14" i="1"/>
  <c r="L9" i="1"/>
  <c r="K14" i="1"/>
  <c r="O16" i="1"/>
  <c r="L19" i="1"/>
  <c r="E16" i="1"/>
  <c r="H27" i="1"/>
  <c r="M10" i="1"/>
  <c r="G12" i="1"/>
  <c r="I13" i="1"/>
  <c r="F22" i="1"/>
  <c r="I26" i="1"/>
  <c r="L11" i="1"/>
  <c r="M14" i="1"/>
  <c r="F16" i="1"/>
  <c r="D21" i="1"/>
  <c r="I24" i="1"/>
  <c r="G25" i="1"/>
  <c r="E26" i="1"/>
  <c r="M26" i="1"/>
  <c r="J28" i="1"/>
  <c r="O21" i="1"/>
  <c r="J26" i="1"/>
  <c r="J16" i="1"/>
  <c r="E19" i="1"/>
  <c r="G20" i="1"/>
  <c r="E21" i="1"/>
  <c r="M24" i="1"/>
  <c r="F26" i="1"/>
  <c r="N26" i="1"/>
  <c r="E28" i="1"/>
  <c r="M28" i="1"/>
  <c r="M16" i="1"/>
  <c r="N24" i="1"/>
  <c r="F28" i="1"/>
  <c r="I10" i="1"/>
  <c r="N10" i="1"/>
  <c r="N15" i="1"/>
  <c r="J15" i="1"/>
  <c r="F15" i="1"/>
  <c r="H15" i="1"/>
  <c r="M15" i="1"/>
  <c r="I18" i="1"/>
  <c r="N18" i="1"/>
  <c r="N23" i="1"/>
  <c r="J23" i="1"/>
  <c r="F23" i="1"/>
  <c r="H23" i="1"/>
  <c r="M23" i="1"/>
  <c r="G28" i="1"/>
  <c r="G26" i="1"/>
  <c r="G24" i="1"/>
  <c r="K28" i="1"/>
  <c r="K26" i="1"/>
  <c r="K24" i="1"/>
  <c r="O28" i="1"/>
  <c r="O26" i="1"/>
  <c r="O24" i="1"/>
  <c r="N9" i="1"/>
  <c r="J9" i="1"/>
  <c r="F9" i="1"/>
  <c r="H9" i="1"/>
  <c r="M9" i="1"/>
  <c r="E10" i="1"/>
  <c r="J10" i="1"/>
  <c r="O10" i="1"/>
  <c r="G11" i="1"/>
  <c r="I12" i="1"/>
  <c r="N12" i="1"/>
  <c r="K13" i="1"/>
  <c r="G14" i="1"/>
  <c r="D15" i="1"/>
  <c r="I15" i="1"/>
  <c r="O15" i="1"/>
  <c r="K16" i="1"/>
  <c r="N17" i="1"/>
  <c r="J17" i="1"/>
  <c r="F17" i="1"/>
  <c r="H17" i="1"/>
  <c r="M17" i="1"/>
  <c r="E18" i="1"/>
  <c r="J18" i="1"/>
  <c r="O18" i="1"/>
  <c r="G19" i="1"/>
  <c r="I20" i="1"/>
  <c r="N20" i="1"/>
  <c r="K21" i="1"/>
  <c r="G22" i="1"/>
  <c r="D23" i="1"/>
  <c r="I23" i="1"/>
  <c r="O23" i="1"/>
  <c r="N27" i="1"/>
  <c r="J27" i="1"/>
  <c r="F27" i="1"/>
  <c r="I27" i="1"/>
  <c r="E27" i="1"/>
  <c r="K27" i="1"/>
  <c r="D28" i="1"/>
  <c r="D26" i="1"/>
  <c r="D24" i="1"/>
  <c r="D22" i="1"/>
  <c r="D20" i="1"/>
  <c r="D18" i="1"/>
  <c r="D16" i="1"/>
  <c r="D14" i="1"/>
  <c r="D12" i="1"/>
  <c r="D10" i="1"/>
  <c r="H28" i="1"/>
  <c r="H26" i="1"/>
  <c r="H24" i="1"/>
  <c r="H22" i="1"/>
  <c r="H20" i="1"/>
  <c r="H18" i="1"/>
  <c r="H16" i="1"/>
  <c r="H14" i="1"/>
  <c r="H12" i="1"/>
  <c r="H10" i="1"/>
  <c r="L28" i="1"/>
  <c r="L26" i="1"/>
  <c r="L24" i="1"/>
  <c r="L22" i="1"/>
  <c r="L20" i="1"/>
  <c r="L18" i="1"/>
  <c r="L16" i="1"/>
  <c r="L14" i="1"/>
  <c r="L12" i="1"/>
  <c r="L10" i="1"/>
  <c r="P29" i="1"/>
  <c r="D9" i="1"/>
  <c r="I9" i="1"/>
  <c r="O9" i="1"/>
  <c r="F10" i="1"/>
  <c r="K10" i="1"/>
  <c r="N11" i="1"/>
  <c r="J11" i="1"/>
  <c r="F11" i="1"/>
  <c r="H11" i="1"/>
  <c r="M11" i="1"/>
  <c r="E12" i="1"/>
  <c r="J12" i="1"/>
  <c r="O12" i="1"/>
  <c r="G13" i="1"/>
  <c r="L13" i="1"/>
  <c r="I14" i="1"/>
  <c r="N14" i="1"/>
  <c r="E15" i="1"/>
  <c r="K15" i="1"/>
  <c r="G16" i="1"/>
  <c r="D17" i="1"/>
  <c r="I17" i="1"/>
  <c r="O17" i="1"/>
  <c r="F18" i="1"/>
  <c r="K18" i="1"/>
  <c r="N19" i="1"/>
  <c r="J19" i="1"/>
  <c r="F19" i="1"/>
  <c r="H19" i="1"/>
  <c r="M19" i="1"/>
  <c r="E20" i="1"/>
  <c r="J20" i="1"/>
  <c r="O20" i="1"/>
  <c r="G21" i="1"/>
  <c r="L21" i="1"/>
  <c r="I22" i="1"/>
  <c r="N22" i="1"/>
  <c r="E23" i="1"/>
  <c r="K23" i="1"/>
  <c r="N25" i="1"/>
  <c r="J25" i="1"/>
  <c r="F25" i="1"/>
  <c r="I25" i="1"/>
  <c r="E25" i="1"/>
  <c r="K25" i="1"/>
  <c r="D27" i="1"/>
  <c r="L27" i="1"/>
  <c r="M27" i="1"/>
  <c r="E9" i="1"/>
  <c r="K9" i="1"/>
  <c r="G10" i="1"/>
  <c r="D11" i="1"/>
  <c r="I11" i="1"/>
  <c r="O11" i="1"/>
  <c r="K12" i="1"/>
  <c r="N13" i="1"/>
  <c r="J13" i="1"/>
  <c r="F13" i="1"/>
  <c r="H13" i="1"/>
  <c r="M13" i="1"/>
  <c r="E14" i="1"/>
  <c r="O14" i="1"/>
  <c r="G15" i="1"/>
  <c r="L15" i="1"/>
  <c r="I16" i="1"/>
  <c r="E17" i="1"/>
  <c r="K17" i="1"/>
  <c r="G18" i="1"/>
  <c r="D19" i="1"/>
  <c r="I19" i="1"/>
  <c r="O19" i="1"/>
  <c r="K20" i="1"/>
  <c r="N21" i="1"/>
  <c r="J21" i="1"/>
  <c r="F21" i="1"/>
  <c r="H21" i="1"/>
  <c r="M21" i="1"/>
  <c r="E22" i="1"/>
  <c r="O22" i="1"/>
  <c r="G23" i="1"/>
  <c r="L23" i="1"/>
  <c r="D25" i="1"/>
  <c r="L25" i="1"/>
  <c r="G27" i="1"/>
  <c r="O27" i="1"/>
  <c r="M25" i="1"/>
  <c r="P27" i="1" l="1"/>
  <c r="P13" i="1"/>
  <c r="P21" i="1"/>
  <c r="P25" i="1"/>
  <c r="P12" i="1"/>
  <c r="P20" i="1"/>
  <c r="P28" i="1"/>
  <c r="P19" i="1"/>
  <c r="P17" i="1"/>
  <c r="P9" i="1"/>
  <c r="P14" i="1"/>
  <c r="P22" i="1"/>
  <c r="P23" i="1"/>
  <c r="P11" i="1"/>
  <c r="P16" i="1"/>
  <c r="P24" i="1"/>
  <c r="P15" i="1"/>
  <c r="P10" i="1"/>
  <c r="P18" i="1"/>
  <c r="P26" i="1"/>
</calcChain>
</file>

<file path=xl/sharedStrings.xml><?xml version="1.0" encoding="utf-8"?>
<sst xmlns="http://schemas.openxmlformats.org/spreadsheetml/2006/main" count="39" uniqueCount="39">
  <si>
    <t xml:space="preserve">MUNICIPIO </t>
  </si>
  <si>
    <t>FACTOR DE DISTRIB.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</si>
  <si>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</si>
  <si>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</si>
  <si>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</si>
  <si>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</si>
  <si>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</si>
  <si>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</si>
  <si>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</si>
  <si>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</si>
  <si>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</si>
  <si>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</si>
  <si>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</si>
  <si>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</si>
  <si>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</si>
  <si>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ACAPONETA</t>
  </si>
  <si>
    <t>AHUACATLAN</t>
  </si>
  <si>
    <t>AMATLAN DE CAÑAS</t>
  </si>
  <si>
    <t xml:space="preserve">BAHIA DE 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</si>
  <si>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</si>
  <si>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</si>
  <si>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</si>
  <si>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</si>
  <si>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</si>
  <si>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</si>
  <si>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</si>
  <si>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</si>
  <si>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</si>
  <si>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LAGS</t>
  </si>
  <si>
    <t>SANTA MA DEL ORO</t>
  </si>
  <si>
    <t>SANTIAGO</t>
  </si>
  <si>
    <t>TECUALA</t>
  </si>
  <si>
    <t>TEPIC</t>
  </si>
  <si>
    <t>TUXPAN</t>
  </si>
  <si>
    <t>XALISCO</t>
  </si>
  <si>
    <t>T  O  T  A  L</t>
  </si>
  <si>
    <t xml:space="preserve">Las cifras parciales pueden no coincidir con el total debido al redondeo </t>
  </si>
  <si>
    <t>ESTIMACIÓN DE PARTICIPACIONES DEL FONDO DEL IMPUESTO SOBRE LA RENTA PARA LOS MUNICIPIOS PARA EL EJERCICIO FISCAL 2022</t>
  </si>
  <si>
    <t>No. DE 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</si>
</sst>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0" borderId="4" xfId="1" applyFont="1" applyBorder="1"/>
    <xf numFmtId="164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4" fontId="1" fillId="0" borderId="0" xfId="1" applyNumberFormat="1"/>
    <xf numFmtId="0" fontId="3" fillId="0" borderId="0" xfId="1" applyFont="1" applyFill="1" applyBorder="1"/>
    <xf numFmtId="3" fontId="1" fillId="0" borderId="0" xfId="1" applyNumberFormat="1"/>
    <xf numFmtId="0" fontId="2" fillId="0" borderId="0" xfId="1" applyFont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4" xfId="1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68037</xdr:rowOff>
    </xdr:from>
    <xdr:to>
      <xdr:col>4</xdr:col>
      <xdr:colOff>351065</xdr:colOff>
      <xdr:row>4</xdr:row>
      <xdr:rowOff>130643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37"/>
          <a:ext cx="2168590" cy="723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prim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2022"/>
      <sheetName val="Consolidado"/>
      <sheetName val="FGP"/>
      <sheetName val="FFM"/>
      <sheetName val="FOFIR"/>
      <sheetName val="FOCO"/>
      <sheetName val="IEPS TyA"/>
      <sheetName val="IEPS GyD "/>
      <sheetName val="Incentivo ISAN"/>
      <sheetName val="FOCO ISAN"/>
      <sheetName val="ISR Enaje"/>
      <sheetName val="IEPS 2014 "/>
      <sheetName val="Datos"/>
      <sheetName val="CENSO 2020"/>
      <sheetName val="Predial y Agua"/>
      <sheetName val="FOCO ISAN (2)"/>
      <sheetName val=" FOCO INCREMENTO"/>
      <sheetName val=" FOCO ESTIMACION"/>
      <sheetName val="F.G.P. 2022"/>
      <sheetName val="F.F.M.2022"/>
      <sheetName val="FOFIR 2022"/>
      <sheetName val="FOCO 2022"/>
      <sheetName val="IEPS2022"/>
      <sheetName val="IEPSGAS 2022"/>
      <sheetName val="ISAN 2022"/>
      <sheetName val="FOCO ISAN 2022 "/>
      <sheetName val="ISR 2022"/>
      <sheetName val="ISR EJANE 2022"/>
      <sheetName val="FOFIR  INCREMENTO"/>
      <sheetName val="FOFIR ESTIMACIONES"/>
      <sheetName val="IEPSGASINCREMENTO"/>
      <sheetName val="IEPSGAS ESTIMACIONES"/>
      <sheetName val="IEPS INCREMENTO"/>
      <sheetName val="IEPS ESTIMACIONES"/>
      <sheetName val="IEPS2020 (2)"/>
      <sheetName val="F.F.M30%"/>
      <sheetName val="F.F.M.70%"/>
      <sheetName val="F.F.M.ESTIIMACIONES 2014"/>
      <sheetName val="F.G.P.INCREMENTO"/>
      <sheetName val="F.G.P. ESTIMACIONES 2014"/>
      <sheetName val="F.G.P. 2020 (2)"/>
      <sheetName val="F.F.M.2020 (2)"/>
      <sheetName val="FOCO 2020 (2)"/>
      <sheetName val="IEPSGAS 2020 (2)"/>
      <sheetName val="FOFIR 2020 (2)"/>
      <sheetName val="ISAN Recaudacion (2)"/>
      <sheetName val="ISR"/>
      <sheetName val="ENAJENACION"/>
      <sheetName val="X22.55 POE"/>
      <sheetName val="X22.55 DOF"/>
      <sheetName val="FGP 30%"/>
      <sheetName val="FGP 10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Q7">
            <v>4.5425308276994523</v>
          </cell>
        </row>
        <row r="8">
          <cell r="Q8">
            <v>7.1560258851053993E-2</v>
          </cell>
        </row>
        <row r="9">
          <cell r="Q9">
            <v>1.6669745401552263</v>
          </cell>
        </row>
        <row r="10">
          <cell r="Q10">
            <v>15.471570707791113</v>
          </cell>
        </row>
        <row r="11">
          <cell r="Q11">
            <v>7.7285922215594747</v>
          </cell>
        </row>
        <row r="12">
          <cell r="Q12">
            <v>1.9618254548617666</v>
          </cell>
        </row>
        <row r="13">
          <cell r="Q13">
            <v>1.0419092281200826</v>
          </cell>
        </row>
        <row r="14">
          <cell r="Q14">
            <v>3.4748875612937713</v>
          </cell>
        </row>
        <row r="15">
          <cell r="Q15">
            <v>1.4675970947452466</v>
          </cell>
        </row>
        <row r="16">
          <cell r="Q16">
            <v>1.5845405635451817</v>
          </cell>
        </row>
        <row r="17">
          <cell r="Q17">
            <v>0.12294406977660646</v>
          </cell>
        </row>
        <row r="18">
          <cell r="Q18">
            <v>2.6564064750825946</v>
          </cell>
        </row>
        <row r="19">
          <cell r="Q19">
            <v>4.8409002026978074</v>
          </cell>
        </row>
        <row r="20">
          <cell r="Q20">
            <v>1.6915860220620076</v>
          </cell>
        </row>
        <row r="21">
          <cell r="Q21">
            <v>1.9666956149547652</v>
          </cell>
        </row>
        <row r="22">
          <cell r="Q22">
            <v>4.3661514973901747</v>
          </cell>
        </row>
        <row r="23">
          <cell r="Q23">
            <v>2.5561071960328481E-2</v>
          </cell>
        </row>
        <row r="24">
          <cell r="Q24">
            <v>33.258097581135424</v>
          </cell>
        </row>
        <row r="25">
          <cell r="Q25">
            <v>4.8369742120612678</v>
          </cell>
        </row>
        <row r="26">
          <cell r="Q26">
            <v>7.2226947942566548</v>
          </cell>
        </row>
      </sheetData>
      <sheetData sheetId="47"/>
      <sheetData sheetId="48">
        <row r="122">
          <cell r="B122">
            <v>19671931.249035556</v>
          </cell>
          <cell r="C122">
            <v>18264444.153527159</v>
          </cell>
          <cell r="D122">
            <v>14966498.245306481</v>
          </cell>
          <cell r="E122">
            <v>14509232.616166672</v>
          </cell>
          <cell r="F122">
            <v>13031504.19248319</v>
          </cell>
          <cell r="G122">
            <v>11551216.696793323</v>
          </cell>
          <cell r="H122">
            <v>14038111.654992327</v>
          </cell>
          <cell r="I122">
            <v>16434518.200965768</v>
          </cell>
          <cell r="J122">
            <v>16578927.929325733</v>
          </cell>
          <cell r="K122">
            <v>12363404.910817839</v>
          </cell>
          <cell r="L122">
            <v>17593393.411854457</v>
          </cell>
          <cell r="M122">
            <v>13933478.806731509</v>
          </cell>
        </row>
      </sheetData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U36"/>
  <sheetViews>
    <sheetView tabSelected="1" view="pageBreakPreview" zoomScale="98" zoomScaleNormal="100" zoomScaleSheetLayoutView="98" workbookViewId="0">
      <selection activeCell="E33" sqref="E33"/>
    </sheetView>
  </sheetViews>
  <sheetFormatPr baseColWidth="10" defaultRowHeight="12.75" x14ac:dyDescent="0.2"/>
  <cols>
    <col min="1" max="1" width="4.42578125" style="1" customWidth="1"/>
    <col min="2" max="2" width="16.42578125" style="1" bestFit="1" customWidth="1"/>
    <col min="3" max="3" width="9.140625" style="1" hidden="1" customWidth="1"/>
    <col min="4" max="15" width="10.85546875" style="1" customWidth="1"/>
    <col min="16" max="16" width="11.85546875" style="1" customWidth="1"/>
    <col min="17" max="17" width="12.7109375" style="1" bestFit="1" customWidth="1"/>
    <col min="18" max="20" width="11.42578125" style="1"/>
    <col min="21" max="21" width="11.7109375" style="1" bestFit="1" customWidth="1"/>
    <col min="22" max="16384" width="11.42578125" style="1"/>
  </cols>
  <sheetData>
    <row r="5" spans="1:18" ht="15" customHeight="1" x14ac:dyDescent="0.2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x14ac:dyDescent="0.2">
      <c r="B6" s="9" t="s">
        <v>37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8" ht="13.5" thickBot="1" x14ac:dyDescent="0.25"/>
    <row r="8" spans="1:18" ht="31.5" customHeight="1" thickBot="1" x14ac:dyDescent="0.25">
      <c r="A8" s="20" t="s">
        <v>38</v>
      </c>
      <c r="B8" s="14" t="s">
        <v>0</v>
      </c>
      <c r="C8" s="15" t="s">
        <v>1</v>
      </c>
      <c r="D8" s="14" t="s">
        <v>2</v>
      </c>
      <c r="E8" s="16" t="s">
        <v>3</v>
      </c>
      <c r="F8" s="14" t="s">
        <v>4</v>
      </c>
      <c r="G8" s="16" t="s">
        <v>5</v>
      </c>
      <c r="H8" s="14" t="s">
        <v>6</v>
      </c>
      <c r="I8" s="14" t="s">
        <v>7</v>
      </c>
      <c r="J8" s="14" t="s">
        <v>8</v>
      </c>
      <c r="K8" s="16" t="s">
        <v>9</v>
      </c>
      <c r="L8" s="14" t="s">
        <v>10</v>
      </c>
      <c r="M8" s="16" t="s">
        <v>11</v>
      </c>
      <c r="N8" s="14" t="s">
        <v>12</v>
      </c>
      <c r="O8" s="14" t="s">
        <v>13</v>
      </c>
      <c r="P8" s="17" t="s">
        <v>14</v>
      </c>
    </row>
    <row r="9" spans="1:18" x14ac:dyDescent="0.2">
      <c r="A9" s="13">
        <v>1</v>
      </c>
      <c r="B9" s="2" t="s">
        <v>15</v>
      </c>
      <c r="C9" s="3">
        <f>[1]ISR!Q7</f>
        <v>4.5425308276994523</v>
      </c>
      <c r="D9" s="4">
        <f>$D$29*C9/100</f>
        <v>893603.54139128211</v>
      </c>
      <c r="E9" s="4">
        <f>$E$29*C9/100</f>
        <v>829668.00618192146</v>
      </c>
      <c r="F9" s="4">
        <f>$F$29*C9/100</f>
        <v>679857.79662014451</v>
      </c>
      <c r="G9" s="4">
        <f>$G$29*C9/100</f>
        <v>659086.36445199477</v>
      </c>
      <c r="H9" s="4">
        <f>$H$29*C9/100</f>
        <v>591960.09525649552</v>
      </c>
      <c r="I9" s="4">
        <f>$I$29*C9/100</f>
        <v>524717.57942620304</v>
      </c>
      <c r="J9" s="4">
        <f>$J$29*C9/100</f>
        <v>637685.54955489619</v>
      </c>
      <c r="K9" s="4">
        <f>$K$29*C9/100</f>
        <v>746543.05566274747</v>
      </c>
      <c r="L9" s="4">
        <f>$L$29*C9/100</f>
        <v>753102.91209169594</v>
      </c>
      <c r="M9" s="4">
        <f>$M$29*C9/100</f>
        <v>561611.47942720831</v>
      </c>
      <c r="N9" s="4">
        <f>$N$29*C9/100</f>
        <v>799185.31937193323</v>
      </c>
      <c r="O9" s="4">
        <f>$O$29*C9/100</f>
        <v>632932.5701667486</v>
      </c>
      <c r="P9" s="5">
        <f>SUM(D9:O9)</f>
        <v>8309954.269603271</v>
      </c>
      <c r="Q9" s="6"/>
      <c r="R9" s="6"/>
    </row>
    <row r="10" spans="1:18" x14ac:dyDescent="0.2">
      <c r="A10" s="13">
        <v>2</v>
      </c>
      <c r="B10" s="2" t="s">
        <v>16</v>
      </c>
      <c r="C10" s="3">
        <f>[1]ISR!Q8</f>
        <v>7.1560258851053993E-2</v>
      </c>
      <c r="D10" s="4">
        <f>$D$29*C10/100</f>
        <v>14077.284922811225</v>
      </c>
      <c r="E10" s="4">
        <f>$E$29*C10/100</f>
        <v>13070.083513970232</v>
      </c>
      <c r="F10" s="4">
        <f>$F$29*C10/100</f>
        <v>10710.064885279771</v>
      </c>
      <c r="G10" s="4">
        <f>$G$29*C10/100</f>
        <v>10382.844417430424</v>
      </c>
      <c r="H10" s="4">
        <f>$H$29*C10/100</f>
        <v>9325.378132326925</v>
      </c>
      <c r="I10" s="4">
        <f>$I$29*C10/100</f>
        <v>8266.0805686714702</v>
      </c>
      <c r="J10" s="4">
        <f>$J$29*C10/100</f>
        <v>10045.709038112489</v>
      </c>
      <c r="K10" s="4">
        <f>$K$29*C10/100</f>
        <v>11760.583765534684</v>
      </c>
      <c r="L10" s="4">
        <f>$L$29*C10/100</f>
        <v>11863.923740955181</v>
      </c>
      <c r="M10" s="4">
        <f>$M$29*C10/100</f>
        <v>8847.284556985167</v>
      </c>
      <c r="N10" s="4">
        <f>$N$29*C10/100</f>
        <v>12589.877866207329</v>
      </c>
      <c r="O10" s="4">
        <f>$O$29*C10/100</f>
        <v>9970.8335010538176</v>
      </c>
      <c r="P10" s="5">
        <f t="shared" ref="P10:P28" si="0">SUM(D10:O10)</f>
        <v>130909.94890933872</v>
      </c>
      <c r="Q10" s="6"/>
      <c r="R10" s="6"/>
    </row>
    <row r="11" spans="1:18" x14ac:dyDescent="0.2">
      <c r="A11" s="13">
        <v>3</v>
      </c>
      <c r="B11" s="2" t="s">
        <v>17</v>
      </c>
      <c r="C11" s="3">
        <f>[1]ISR!Q9</f>
        <v>1.6669745401552263</v>
      </c>
      <c r="D11" s="4">
        <f>$D$29*C11/100</f>
        <v>327926.08547826274</v>
      </c>
      <c r="E11" s="4">
        <f>$E$29*C11/100</f>
        <v>304463.63394016749</v>
      </c>
      <c r="F11" s="4">
        <f>$F$29*C11/100</f>
        <v>249487.71530203772</v>
      </c>
      <c r="G11" s="4">
        <f>$G$29*C11/100</f>
        <v>241865.21368339646</v>
      </c>
      <c r="H11" s="4">
        <f>$H$29*C11/100</f>
        <v>217231.85708795569</v>
      </c>
      <c r="I11" s="4">
        <f>$I$29*C11/100</f>
        <v>192555.84141370424</v>
      </c>
      <c r="J11" s="4">
        <f>$J$29*C11/100</f>
        <v>234011.74720728557</v>
      </c>
      <c r="K11" s="4">
        <f>$K$29*C11/100</f>
        <v>273959.23420727608</v>
      </c>
      <c r="L11" s="4">
        <f>$L$29*C11/100</f>
        <v>276366.50761254405</v>
      </c>
      <c r="M11" s="4">
        <f>$M$29*C11/100</f>
        <v>206094.81215963434</v>
      </c>
      <c r="N11" s="4">
        <f>$N$29*C11/100</f>
        <v>293277.38892496075</v>
      </c>
      <c r="O11" s="4">
        <f>$O$29*C11/100</f>
        <v>232267.54426613849</v>
      </c>
      <c r="P11" s="5">
        <f t="shared" si="0"/>
        <v>3049507.581283364</v>
      </c>
      <c r="Q11" s="6"/>
      <c r="R11" s="6"/>
    </row>
    <row r="12" spans="1:18" x14ac:dyDescent="0.2">
      <c r="A12" s="13">
        <v>4</v>
      </c>
      <c r="B12" s="2" t="s">
        <v>18</v>
      </c>
      <c r="C12" s="3">
        <f>[1]ISR!Q10</f>
        <v>15.471570707791113</v>
      </c>
      <c r="D12" s="4">
        <f>$D$29*C12/100</f>
        <v>3043556.7527825916</v>
      </c>
      <c r="E12" s="4">
        <f>$E$29*C12/100</f>
        <v>2825796.3915979741</v>
      </c>
      <c r="F12" s="4">
        <f>$F$29*C12/100</f>
        <v>2315552.3585029081</v>
      </c>
      <c r="G12" s="4">
        <f>$G$29*C12/100</f>
        <v>2244806.1833681171</v>
      </c>
      <c r="H12" s="4">
        <f>$H$29*C12/100</f>
        <v>2016178.3854288</v>
      </c>
      <c r="I12" s="4">
        <f>$I$29*C12/100</f>
        <v>1787154.6588545518</v>
      </c>
      <c r="J12" s="4">
        <f>$J$29*C12/100</f>
        <v>2171916.370740803</v>
      </c>
      <c r="K12" s="4">
        <f>$K$29*C12/100</f>
        <v>2542678.1039472185</v>
      </c>
      <c r="L12" s="4">
        <f>$L$29*C12/100</f>
        <v>2565020.5571793597</v>
      </c>
      <c r="M12" s="4">
        <f>$M$29*C12/100</f>
        <v>1912812.9326677006</v>
      </c>
      <c r="N12" s="4">
        <f>$N$29*C12/100</f>
        <v>2721974.3016149257</v>
      </c>
      <c r="O12" s="4">
        <f>$O$29*C12/100</f>
        <v>2155728.0256385547</v>
      </c>
      <c r="P12" s="5">
        <f t="shared" si="0"/>
        <v>28303175.022323508</v>
      </c>
      <c r="Q12" s="6"/>
      <c r="R12" s="6"/>
    </row>
    <row r="13" spans="1:18" x14ac:dyDescent="0.2">
      <c r="A13" s="13">
        <v>5</v>
      </c>
      <c r="B13" s="2" t="s">
        <v>19</v>
      </c>
      <c r="C13" s="3">
        <f>[1]ISR!Q11</f>
        <v>7.7285922215594747</v>
      </c>
      <c r="D13" s="4">
        <f>$D$29*C13/100</f>
        <v>1520363.3483434895</v>
      </c>
      <c r="E13" s="4">
        <f>$E$29*C13/100</f>
        <v>1411584.4101605744</v>
      </c>
      <c r="F13" s="4">
        <f>$F$29*C13/100</f>
        <v>1156699.6192265919</v>
      </c>
      <c r="G13" s="4">
        <f>$G$29*C13/100</f>
        <v>1121359.4233810278</v>
      </c>
      <c r="H13" s="4">
        <f>$H$29*C13/100</f>
        <v>1007151.8193724527</v>
      </c>
      <c r="I13" s="4">
        <f>$I$29*C13/100</f>
        <v>892746.43512384803</v>
      </c>
      <c r="J13" s="4">
        <f>$J$29*C13/100</f>
        <v>1084948.4054215709</v>
      </c>
      <c r="K13" s="4">
        <f>$K$29*C13/100</f>
        <v>1270156.8953306163</v>
      </c>
      <c r="L13" s="4">
        <f>$L$29*C13/100</f>
        <v>1281317.7343638199</v>
      </c>
      <c r="M13" s="4">
        <f>$M$29*C13/100</f>
        <v>955517.15025736962</v>
      </c>
      <c r="N13" s="4">
        <f>$N$29*C13/100</f>
        <v>1359721.6347369405</v>
      </c>
      <c r="O13" s="4">
        <f>$O$29*C13/100</f>
        <v>1076861.7592496893</v>
      </c>
      <c r="P13" s="5">
        <f t="shared" si="0"/>
        <v>14138428.63496799</v>
      </c>
      <c r="Q13" s="6"/>
      <c r="R13" s="6"/>
    </row>
    <row r="14" spans="1:18" x14ac:dyDescent="0.2">
      <c r="A14" s="13">
        <v>6</v>
      </c>
      <c r="B14" s="2" t="s">
        <v>20</v>
      </c>
      <c r="C14" s="3">
        <f>[1]ISR!Q12</f>
        <v>1.9618254548617666</v>
      </c>
      <c r="D14" s="4">
        <f>$D$29*C14/100</f>
        <v>385928.95470648579</v>
      </c>
      <c r="E14" s="4">
        <f>$E$29*C14/100</f>
        <v>358316.51459290751</v>
      </c>
      <c r="F14" s="4">
        <f>$F$29*C14/100</f>
        <v>293616.57227786217</v>
      </c>
      <c r="G14" s="4">
        <f>$G$29*C14/100</f>
        <v>284645.81876906363</v>
      </c>
      <c r="H14" s="4">
        <f>$H$29*C14/100</f>
        <v>255655.36639951356</v>
      </c>
      <c r="I14" s="4">
        <f>$I$29*C14/100</f>
        <v>226614.70950393393</v>
      </c>
      <c r="J14" s="4">
        <f>$J$29*C14/100</f>
        <v>275403.24782955588</v>
      </c>
      <c r="K14" s="4">
        <f>$K$29*C14/100</f>
        <v>322416.56145043648</v>
      </c>
      <c r="L14" s="4">
        <f>$L$29*C14/100</f>
        <v>325249.62826069904</v>
      </c>
      <c r="M14" s="4">
        <f>$M$29*C14/100</f>
        <v>242548.42462805405</v>
      </c>
      <c r="N14" s="4">
        <f>$N$29*C14/100</f>
        <v>345151.67032773374</v>
      </c>
      <c r="O14" s="4">
        <f>$O$29*C14/100</f>
        <v>273350.53397822828</v>
      </c>
      <c r="P14" s="5">
        <f t="shared" si="0"/>
        <v>3588898.0027244743</v>
      </c>
      <c r="Q14" s="6"/>
      <c r="R14" s="6"/>
    </row>
    <row r="15" spans="1:18" x14ac:dyDescent="0.2">
      <c r="A15" s="13">
        <v>7</v>
      </c>
      <c r="B15" s="2" t="s">
        <v>21</v>
      </c>
      <c r="C15" s="3">
        <f>[1]ISR!Q13</f>
        <v>1.0419092281200826</v>
      </c>
      <c r="D15" s="4">
        <f>$D$29*C15/100</f>
        <v>204963.6670331397</v>
      </c>
      <c r="E15" s="4">
        <f>$E$29*C15/100</f>
        <v>190298.92910043837</v>
      </c>
      <c r="F15" s="4">
        <f>$F$29*C15/100</f>
        <v>155937.32634427847</v>
      </c>
      <c r="G15" s="4">
        <f>$G$29*C15/100</f>
        <v>151173.03355724944</v>
      </c>
      <c r="H15" s="4">
        <f>$H$29*C15/100</f>
        <v>135776.44474433782</v>
      </c>
      <c r="I15" s="4">
        <f>$I$29*C15/100</f>
        <v>120353.19272403741</v>
      </c>
      <c r="J15" s="4">
        <f>$J$29*C15/100</f>
        <v>146264.38078716592</v>
      </c>
      <c r="K15" s="4">
        <f>$K$29*C15/100</f>
        <v>171232.76173293692</v>
      </c>
      <c r="L15" s="4">
        <f>$L$29*C15/100</f>
        <v>172737.38001902253</v>
      </c>
      <c r="M15" s="4">
        <f>$M$29*C15/100</f>
        <v>128815.45667566253</v>
      </c>
      <c r="N15" s="4">
        <f>$N$29*C15/100</f>
        <v>183307.18949758224</v>
      </c>
      <c r="O15" s="4">
        <f>$O$29*C15/100</f>
        <v>145174.20148549156</v>
      </c>
      <c r="P15" s="5">
        <f t="shared" si="0"/>
        <v>1906033.9637013427</v>
      </c>
      <c r="Q15" s="6"/>
      <c r="R15" s="6"/>
    </row>
    <row r="16" spans="1:18" x14ac:dyDescent="0.2">
      <c r="A16" s="13">
        <v>8</v>
      </c>
      <c r="B16" s="2" t="s">
        <v>22</v>
      </c>
      <c r="C16" s="3">
        <f>[1]ISR!Q14</f>
        <v>3.4748875612937713</v>
      </c>
      <c r="D16" s="4">
        <f>$D$29*C16/100</f>
        <v>683577.49203899887</v>
      </c>
      <c r="E16" s="4">
        <f>$E$29*C16/100</f>
        <v>634668.89803036267</v>
      </c>
      <c r="F16" s="4">
        <f>$F$29*C16/100</f>
        <v>520068.9858874054</v>
      </c>
      <c r="G16" s="4">
        <f>$G$29*C16/100</f>
        <v>504179.5194183545</v>
      </c>
      <c r="H16" s="4">
        <f>$H$29*C16/100</f>
        <v>452830.11823407473</v>
      </c>
      <c r="I16" s="4">
        <f>$I$29*C16/100</f>
        <v>401391.79217496043</v>
      </c>
      <c r="J16" s="4">
        <f>$J$29*C16/100</f>
        <v>487808.59573985956</v>
      </c>
      <c r="K16" s="4">
        <f>$K$29*C16/100</f>
        <v>571081.02872392035</v>
      </c>
      <c r="L16" s="4">
        <f>$L$29*C16/100</f>
        <v>576099.10441199888</v>
      </c>
      <c r="M16" s="4">
        <f>$M$29*C16/100</f>
        <v>429614.41939839238</v>
      </c>
      <c r="N16" s="4">
        <f>$N$29*C16/100</f>
        <v>611350.63927800837</v>
      </c>
      <c r="O16" s="4">
        <f>$O$29*C16/100</f>
        <v>484172.72191061697</v>
      </c>
      <c r="P16" s="5">
        <f t="shared" si="0"/>
        <v>6356843.3152469536</v>
      </c>
      <c r="Q16" s="6"/>
      <c r="R16" s="6"/>
    </row>
    <row r="17" spans="1:21" x14ac:dyDescent="0.2">
      <c r="A17" s="13">
        <v>9</v>
      </c>
      <c r="B17" s="2" t="s">
        <v>23</v>
      </c>
      <c r="C17" s="3">
        <f>[1]ISR!Q15</f>
        <v>1.4675970947452466</v>
      </c>
      <c r="D17" s="4">
        <f>$D$29*C17/100</f>
        <v>288704.69149112812</v>
      </c>
      <c r="E17" s="4">
        <f>$E$29*C17/100</f>
        <v>268048.45176853263</v>
      </c>
      <c r="F17" s="4">
        <f>$F$29*C17/100</f>
        <v>219647.8934332162</v>
      </c>
      <c r="G17" s="4">
        <f>$G$29*C17/100</f>
        <v>212937.0763446918</v>
      </c>
      <c r="H17" s="4">
        <f>$H$29*C17/100</f>
        <v>191249.97693048831</v>
      </c>
      <c r="I17" s="4">
        <f>$I$29*C17/100</f>
        <v>169525.32064986666</v>
      </c>
      <c r="J17" s="4">
        <f>$J$29*C17/100</f>
        <v>206022.91880576126</v>
      </c>
      <c r="K17" s="4">
        <f>$K$29*C17/100</f>
        <v>241192.51165275238</v>
      </c>
      <c r="L17" s="4">
        <f>$L$29*C17/100</f>
        <v>243311.86463069273</v>
      </c>
      <c r="M17" s="4">
        <f>$M$29*C17/100</f>
        <v>181444.97128275374</v>
      </c>
      <c r="N17" s="4">
        <f>$N$29*C17/100</f>
        <v>258200.13057947761</v>
      </c>
      <c r="O17" s="4">
        <f>$O$29*C17/100</f>
        <v>204487.33016453628</v>
      </c>
      <c r="P17" s="5">
        <f t="shared" si="0"/>
        <v>2684773.1377338977</v>
      </c>
      <c r="Q17" s="6"/>
      <c r="R17" s="6"/>
    </row>
    <row r="18" spans="1:21" x14ac:dyDescent="0.2">
      <c r="A18" s="13">
        <v>10</v>
      </c>
      <c r="B18" s="2" t="s">
        <v>24</v>
      </c>
      <c r="C18" s="3">
        <f>[1]ISR!Q16</f>
        <v>1.5845405635451817</v>
      </c>
      <c r="D18" s="4">
        <f>$D$29*C18/100</f>
        <v>311709.73027368868</v>
      </c>
      <c r="E18" s="4">
        <f>$E$29*C18/100</f>
        <v>289407.52631869423</v>
      </c>
      <c r="F18" s="4">
        <f>$F$29*C18/100</f>
        <v>237150.23563915904</v>
      </c>
      <c r="G18" s="4">
        <f>$G$29*C18/100</f>
        <v>229904.6762622887</v>
      </c>
      <c r="H18" s="4">
        <f>$H$29*C18/100</f>
        <v>206489.46996998711</v>
      </c>
      <c r="I18" s="4">
        <f>$I$29*C18/100</f>
        <v>183033.71414369403</v>
      </c>
      <c r="J18" s="4">
        <f>$J$29*C18/100</f>
        <v>222439.57352911725</v>
      </c>
      <c r="K18" s="4">
        <f>$K$29*C18/100</f>
        <v>260411.60731751844</v>
      </c>
      <c r="L18" s="4">
        <f>$L$29*C18/100</f>
        <v>262699.8380410875</v>
      </c>
      <c r="M18" s="4">
        <f>$M$29*C18/100</f>
        <v>195903.16584724563</v>
      </c>
      <c r="N18" s="4">
        <f>$N$29*C18/100</f>
        <v>278774.45511491946</v>
      </c>
      <c r="O18" s="4">
        <f>$O$29*C18/100</f>
        <v>220781.62360563193</v>
      </c>
      <c r="P18" s="5">
        <f t="shared" si="0"/>
        <v>2898705.6160630318</v>
      </c>
      <c r="Q18" s="6"/>
      <c r="R18" s="6"/>
    </row>
    <row r="19" spans="1:21" x14ac:dyDescent="0.2">
      <c r="A19" s="13">
        <v>11</v>
      </c>
      <c r="B19" s="2" t="s">
        <v>25</v>
      </c>
      <c r="C19" s="3">
        <f>[1]ISR!Q17</f>
        <v>0.12294406977660646</v>
      </c>
      <c r="D19" s="4">
        <f>$D$29*C19/100</f>
        <v>24185.472881220325</v>
      </c>
      <c r="E19" s="4">
        <f>$E$29*C19/100</f>
        <v>22455.050964421753</v>
      </c>
      <c r="F19" s="4">
        <f>$F$29*C19/100</f>
        <v>18400.42204582418</v>
      </c>
      <c r="G19" s="4">
        <f>$G$29*C19/100</f>
        <v>17838.241071670098</v>
      </c>
      <c r="H19" s="4">
        <f>$H$29*C19/100</f>
        <v>16021.46160734793</v>
      </c>
      <c r="I19" s="4">
        <f>$I$29*C19/100</f>
        <v>14201.5359157526</v>
      </c>
      <c r="J19" s="4">
        <f>$J$29*C19/100</f>
        <v>17259.025788431692</v>
      </c>
      <c r="K19" s="4">
        <f>$K$29*C19/100</f>
        <v>20205.265524444443</v>
      </c>
      <c r="L19" s="4">
        <f>$L$29*C19/100</f>
        <v>20382.808721643527</v>
      </c>
      <c r="M19" s="4">
        <f>$M$29*C19/100</f>
        <v>15200.073160320273</v>
      </c>
      <c r="N19" s="4">
        <f>$N$29*C19/100</f>
        <v>21630.033872343229</v>
      </c>
      <c r="O19" s="4">
        <f>$O$29*C19/100</f>
        <v>17130.38590645666</v>
      </c>
      <c r="P19" s="5">
        <f t="shared" si="0"/>
        <v>224909.77745987667</v>
      </c>
      <c r="Q19" s="6"/>
      <c r="R19" s="6"/>
    </row>
    <row r="20" spans="1:21" x14ac:dyDescent="0.2">
      <c r="A20" s="13">
        <v>12</v>
      </c>
      <c r="B20" s="2" t="s">
        <v>26</v>
      </c>
      <c r="C20" s="3">
        <f>[1]ISR!Q18</f>
        <v>2.6564064750825946</v>
      </c>
      <c r="D20" s="4">
        <f>$D$29*C20/100</f>
        <v>522566.45547317684</v>
      </c>
      <c r="E20" s="4">
        <f>$E$29*C20/100</f>
        <v>485177.87713213987</v>
      </c>
      <c r="F20" s="4">
        <f>$F$29*C20/100</f>
        <v>397571.02848144429</v>
      </c>
      <c r="G20" s="4">
        <f>$G$29*C20/100</f>
        <v>385424.1947006472</v>
      </c>
      <c r="H20" s="4">
        <f>$H$29*C20/100</f>
        <v>346169.72116978327</v>
      </c>
      <c r="I20" s="4">
        <f>$I$29*C20/100</f>
        <v>306847.26828443963</v>
      </c>
      <c r="J20" s="4">
        <f>$J$29*C20/100</f>
        <v>372909.30698254058</v>
      </c>
      <c r="K20" s="4">
        <f>$K$29*C20/100</f>
        <v>436567.60563908221</v>
      </c>
      <c r="L20" s="4">
        <f>$L$29*C20/100</f>
        <v>440403.71501388552</v>
      </c>
      <c r="M20" s="4">
        <f>$M$29*C20/100</f>
        <v>328422.28859164455</v>
      </c>
      <c r="N20" s="4">
        <f>$N$29*C20/100</f>
        <v>467352.04177925637</v>
      </c>
      <c r="O20" s="4">
        <f>$O$29*C20/100</f>
        <v>370129.83322627685</v>
      </c>
      <c r="P20" s="5">
        <f t="shared" si="0"/>
        <v>4859541.3364743171</v>
      </c>
      <c r="Q20" s="6"/>
      <c r="R20" s="6"/>
    </row>
    <row r="21" spans="1:21" x14ac:dyDescent="0.2">
      <c r="A21" s="13">
        <v>13</v>
      </c>
      <c r="B21" s="2" t="s">
        <v>27</v>
      </c>
      <c r="C21" s="3">
        <f>[1]ISR!Q19</f>
        <v>4.8409002026978074</v>
      </c>
      <c r="D21" s="4">
        <f>$D$29*C21/100</f>
        <v>952298.55970913556</v>
      </c>
      <c r="E21" s="4">
        <f>$E$29*C21/100</f>
        <v>884163.51404972409</v>
      </c>
      <c r="F21" s="4">
        <f>$F$29*C21/100</f>
        <v>724513.24389380519</v>
      </c>
      <c r="G21" s="4">
        <f>$G$29*C21/100</f>
        <v>702377.47112590878</v>
      </c>
      <c r="H21" s="4">
        <f>$H$29*C21/100</f>
        <v>630842.11286849203</v>
      </c>
      <c r="I21" s="4">
        <f>$I$29*C21/100</f>
        <v>559182.87248913094</v>
      </c>
      <c r="J21" s="4">
        <f>$J$29*C21/100</f>
        <v>679570.97556146816</v>
      </c>
      <c r="K21" s="4">
        <f>$K$29*C21/100</f>
        <v>795578.62490295991</v>
      </c>
      <c r="L21" s="4">
        <f>$L$29*C21/100</f>
        <v>802569.35573585285</v>
      </c>
      <c r="M21" s="4">
        <f>$M$29*C21/100</f>
        <v>598500.09338813147</v>
      </c>
      <c r="N21" s="4">
        <f>$N$29*C21/100</f>
        <v>851678.61733588518</v>
      </c>
      <c r="O21" s="4">
        <f>$O$29*C21/100</f>
        <v>674505.80379792163</v>
      </c>
      <c r="P21" s="5">
        <f t="shared" si="0"/>
        <v>8855781.2448584158</v>
      </c>
      <c r="Q21" s="6"/>
      <c r="R21" s="6"/>
    </row>
    <row r="22" spans="1:21" x14ac:dyDescent="0.2">
      <c r="A22" s="13">
        <v>14</v>
      </c>
      <c r="B22" s="2" t="s">
        <v>28</v>
      </c>
      <c r="C22" s="3">
        <f>[1]ISR!Q20</f>
        <v>1.6915860220620076</v>
      </c>
      <c r="D22" s="4">
        <f>$D$29*C22/100</f>
        <v>332767.63927833358</v>
      </c>
      <c r="E22" s="4">
        <f>$E$29*C22/100</f>
        <v>308958.78430838702</v>
      </c>
      <c r="F22" s="4">
        <f>$F$29*C22/100</f>
        <v>253171.19230976008</v>
      </c>
      <c r="G22" s="4">
        <f>$G$29*C22/100</f>
        <v>245436.15084353715</v>
      </c>
      <c r="H22" s="4">
        <f>$H$29*C22/100</f>
        <v>220439.10338447016</v>
      </c>
      <c r="I22" s="4">
        <f>$I$29*C22/100</f>
        <v>195398.76702104864</v>
      </c>
      <c r="J22" s="4">
        <f>$J$29*C22/100</f>
        <v>237466.73451730778</v>
      </c>
      <c r="K22" s="4">
        <f>$K$29*C22/100</f>
        <v>278004.01268077345</v>
      </c>
      <c r="L22" s="4">
        <f>$L$29*C22/100</f>
        <v>280446.82746020833</v>
      </c>
      <c r="M22" s="4">
        <f>$M$29*C22/100</f>
        <v>209137.62932232238</v>
      </c>
      <c r="N22" s="4">
        <f>$N$29*C22/100</f>
        <v>297607.3837613081</v>
      </c>
      <c r="O22" s="4">
        <f>$O$29*C22/100</f>
        <v>235696.77988164243</v>
      </c>
      <c r="P22" s="5">
        <f t="shared" si="0"/>
        <v>3094531.0047690989</v>
      </c>
      <c r="Q22" s="6"/>
      <c r="R22" s="6"/>
    </row>
    <row r="23" spans="1:21" x14ac:dyDescent="0.2">
      <c r="A23" s="13">
        <v>15</v>
      </c>
      <c r="B23" s="2" t="s">
        <v>29</v>
      </c>
      <c r="C23" s="3">
        <f>[1]ISR!Q21</f>
        <v>1.9666956149547652</v>
      </c>
      <c r="D23" s="4">
        <f>$D$29*C23/100</f>
        <v>386887.0092516985</v>
      </c>
      <c r="E23" s="4">
        <f>$E$29*C23/100</f>
        <v>359206.02226328058</v>
      </c>
      <c r="F23" s="4">
        <f>$F$29*C23/100</f>
        <v>294345.46470272442</v>
      </c>
      <c r="G23" s="4">
        <f>$G$29*C23/100</f>
        <v>285352.44162573648</v>
      </c>
      <c r="H23" s="4">
        <f>$H$29*C23/100</f>
        <v>256290.02151621331</v>
      </c>
      <c r="I23" s="4">
        <f>$I$29*C23/100</f>
        <v>227177.27224975696</v>
      </c>
      <c r="J23" s="4">
        <f>$J$29*C23/100</f>
        <v>276086.92634118791</v>
      </c>
      <c r="K23" s="4">
        <f>$K$29*C23/100</f>
        <v>323216.94879733655</v>
      </c>
      <c r="L23" s="4">
        <f>$L$29*C23/100</f>
        <v>326057.04859256005</v>
      </c>
      <c r="M23" s="4">
        <f>$M$29*C23/100</f>
        <v>243150.54224015653</v>
      </c>
      <c r="N23" s="4">
        <f>$N$29*C23/100</f>
        <v>346008.4967526822</v>
      </c>
      <c r="O23" s="4">
        <f>$O$29*C23/100</f>
        <v>274029.11670264014</v>
      </c>
      <c r="P23" s="5">
        <f t="shared" si="0"/>
        <v>3597807.311035973</v>
      </c>
      <c r="Q23" s="6"/>
      <c r="R23" s="6"/>
    </row>
    <row r="24" spans="1:21" x14ac:dyDescent="0.2">
      <c r="A24" s="13">
        <v>16</v>
      </c>
      <c r="B24" s="2" t="s">
        <v>30</v>
      </c>
      <c r="C24" s="3">
        <f>[1]ISR!Q22</f>
        <v>4.3661514973901747</v>
      </c>
      <c r="D24" s="4">
        <f>$D$29*C24/100</f>
        <v>858906.32079533162</v>
      </c>
      <c r="E24" s="4">
        <f>$E$29*C24/100</f>
        <v>797453.30189921823</v>
      </c>
      <c r="F24" s="4">
        <f>$F$29*C24/100</f>
        <v>653459.98724432313</v>
      </c>
      <c r="G24" s="4">
        <f>$G$29*C24/100</f>
        <v>633495.07713058474</v>
      </c>
      <c r="H24" s="4">
        <f>$H$29*C24/100</f>
        <v>568975.21543256822</v>
      </c>
      <c r="I24" s="4">
        <f>$I$29*C24/100</f>
        <v>504343.62077382556</v>
      </c>
      <c r="J24" s="4">
        <f>$J$29*C24/100</f>
        <v>612925.22222975211</v>
      </c>
      <c r="K24" s="4">
        <f>$K$29*C24/100</f>
        <v>717555.96252032777</v>
      </c>
      <c r="L24" s="4">
        <f>$L$29*C24/100</f>
        <v>723861.1100374934</v>
      </c>
      <c r="M24" s="4">
        <f>$M$29*C24/100</f>
        <v>539804.98864208348</v>
      </c>
      <c r="N24" s="4">
        <f>$N$29*C24/100</f>
        <v>768154.20989342779</v>
      </c>
      <c r="O24" s="4">
        <f>$O$29*C24/100</f>
        <v>608356.79355865042</v>
      </c>
      <c r="P24" s="5">
        <f t="shared" si="0"/>
        <v>7987291.8101575868</v>
      </c>
      <c r="Q24" s="6"/>
      <c r="R24" s="6"/>
    </row>
    <row r="25" spans="1:21" x14ac:dyDescent="0.2">
      <c r="A25" s="13">
        <v>17</v>
      </c>
      <c r="B25" s="2" t="s">
        <v>31</v>
      </c>
      <c r="C25" s="3">
        <f>[1]ISR!Q23</f>
        <v>2.5561071960328481E-2</v>
      </c>
      <c r="D25" s="4">
        <f>$D$29*C25/100</f>
        <v>5028.3565025523239</v>
      </c>
      <c r="E25" s="4">
        <f>$E$29*C25/100</f>
        <v>4668.5877132370852</v>
      </c>
      <c r="F25" s="4">
        <f>$F$29*C25/100</f>
        <v>3825.5973864240891</v>
      </c>
      <c r="G25" s="4">
        <f>$G$29*C25/100</f>
        <v>3708.7153899098134</v>
      </c>
      <c r="H25" s="4">
        <f>$H$29*C25/100</f>
        <v>3330.9921641538513</v>
      </c>
      <c r="I25" s="4">
        <f>$I$29*C25/100</f>
        <v>2952.6148121608198</v>
      </c>
      <c r="J25" s="4">
        <f>$J$29*C25/100</f>
        <v>3588.2918220038478</v>
      </c>
      <c r="K25" s="4">
        <f>$K$29*C25/100</f>
        <v>4200.8390236821415</v>
      </c>
      <c r="L25" s="4">
        <f>$L$29*C25/100</f>
        <v>4237.7516982659472</v>
      </c>
      <c r="M25" s="4">
        <f>$M$29*C25/100</f>
        <v>3160.2188260009334</v>
      </c>
      <c r="N25" s="4">
        <f>$N$29*C25/100</f>
        <v>4497.0599502678078</v>
      </c>
      <c r="O25" s="4">
        <f>$O$29*C25/100</f>
        <v>3561.5465443657595</v>
      </c>
      <c r="P25" s="5">
        <f t="shared" si="0"/>
        <v>46760.57183302442</v>
      </c>
      <c r="Q25" s="6"/>
      <c r="R25" s="6"/>
    </row>
    <row r="26" spans="1:21" x14ac:dyDescent="0.2">
      <c r="A26" s="13">
        <v>18</v>
      </c>
      <c r="B26" s="2" t="s">
        <v>32</v>
      </c>
      <c r="C26" s="3">
        <f>[1]ISR!Q24</f>
        <v>33.258097581135424</v>
      </c>
      <c r="D26" s="4">
        <f>$D$29*C26/100</f>
        <v>6542510.090898118</v>
      </c>
      <c r="E26" s="4">
        <f>$E$29*C26/100</f>
        <v>6074406.6592320465</v>
      </c>
      <c r="F26" s="4">
        <f>$F$29*C26/100</f>
        <v>4977572.5909029506</v>
      </c>
      <c r="G26" s="4">
        <f>$G$29*C26/100</f>
        <v>4825494.7417586399</v>
      </c>
      <c r="H26" s="4">
        <f>$H$29*C26/100</f>
        <v>4334030.3806258133</v>
      </c>
      <c r="I26" s="4">
        <f>$I$29*C26/100</f>
        <v>3841714.9208279313</v>
      </c>
      <c r="J26" s="4">
        <f>$J$29*C26/100</f>
        <v>4668808.8727660934</v>
      </c>
      <c r="K26" s="4">
        <f>$K$29*C26/100</f>
        <v>5465808.1002666568</v>
      </c>
      <c r="L26" s="4">
        <f>$L$29*C26/100</f>
        <v>5513836.0286412667</v>
      </c>
      <c r="M26" s="4">
        <f>$M$29*C26/100</f>
        <v>4111833.2695906861</v>
      </c>
      <c r="N26" s="4">
        <f>$N$29*C26/100</f>
        <v>5851227.948747606</v>
      </c>
      <c r="O26" s="4">
        <f>$O$29*C26/100</f>
        <v>4634009.9779895889</v>
      </c>
      <c r="P26" s="5">
        <f t="shared" si="0"/>
        <v>60841253.582247406</v>
      </c>
      <c r="Q26" s="6"/>
      <c r="R26" s="6"/>
      <c r="U26" s="6"/>
    </row>
    <row r="27" spans="1:21" x14ac:dyDescent="0.2">
      <c r="A27" s="13">
        <v>19</v>
      </c>
      <c r="B27" s="2" t="s">
        <v>33</v>
      </c>
      <c r="C27" s="3">
        <f>[1]ISR!Q25</f>
        <v>4.8369742120612678</v>
      </c>
      <c r="D27" s="4">
        <f>$D$29*C27/100</f>
        <v>951526.24153027195</v>
      </c>
      <c r="E27" s="4">
        <f>$E$29*C27/100</f>
        <v>883446.45368244068</v>
      </c>
      <c r="F27" s="4">
        <f>$F$29*C27/100</f>
        <v>723925.66057407658</v>
      </c>
      <c r="G27" s="4">
        <f>$G$29*C27/100</f>
        <v>701807.84001196432</v>
      </c>
      <c r="H27" s="4">
        <f>$H$29*C27/100</f>
        <v>630330.49723409489</v>
      </c>
      <c r="I27" s="4">
        <f>$I$29*C27/100</f>
        <v>558729.37280320842</v>
      </c>
      <c r="J27" s="4">
        <f>$J$29*C27/100</f>
        <v>679019.84061234607</v>
      </c>
      <c r="K27" s="4">
        <f>$K$29*C27/100</f>
        <v>794933.40725722956</v>
      </c>
      <c r="L27" s="4">
        <f>$L$29*C27/100</f>
        <v>801918.46857770893</v>
      </c>
      <c r="M27" s="4">
        <f>$M$29*C27/100</f>
        <v>598014.70726897521</v>
      </c>
      <c r="N27" s="4">
        <f>$N$29*C27/100</f>
        <v>850987.90235788608</v>
      </c>
      <c r="O27" s="4">
        <f>$O$29*C27/100</f>
        <v>673958.77672462503</v>
      </c>
      <c r="P27" s="5">
        <f t="shared" si="0"/>
        <v>8848599.1686348282</v>
      </c>
      <c r="Q27" s="6"/>
      <c r="R27" s="6"/>
      <c r="U27" s="6"/>
    </row>
    <row r="28" spans="1:21" ht="13.5" thickBot="1" x14ac:dyDescent="0.25">
      <c r="A28" s="13">
        <v>20</v>
      </c>
      <c r="B28" s="2" t="s">
        <v>34</v>
      </c>
      <c r="C28" s="3">
        <f>[1]ISR!Q26</f>
        <v>7.2226947942566548</v>
      </c>
      <c r="D28" s="4">
        <f>$D$29*C28/100</f>
        <v>1420843.5542538392</v>
      </c>
      <c r="E28" s="4">
        <f>$E$29*C28/100</f>
        <v>1319185.0570767201</v>
      </c>
      <c r="F28" s="4">
        <f>$F$29*C28/100</f>
        <v>1080984.4896462648</v>
      </c>
      <c r="G28" s="4">
        <f>$G$29*C28/100</f>
        <v>1047957.5888544588</v>
      </c>
      <c r="H28" s="4">
        <f>$H$29*C28/100</f>
        <v>941225.7749238211</v>
      </c>
      <c r="I28" s="4">
        <f>$I$29*C28/100</f>
        <v>834309.12703259697</v>
      </c>
      <c r="J28" s="4">
        <f>$J$29*C28/100</f>
        <v>1013929.9597170674</v>
      </c>
      <c r="K28" s="4">
        <f>$K$29*C28/100</f>
        <v>1187015.0905623168</v>
      </c>
      <c r="L28" s="4">
        <f>$L$29*C28/100</f>
        <v>1197445.3644949724</v>
      </c>
      <c r="M28" s="4">
        <f>$M$29*C28/100</f>
        <v>892971.00288651173</v>
      </c>
      <c r="N28" s="4">
        <f>$N$29*C28/100</f>
        <v>1270717.1100911051</v>
      </c>
      <c r="O28" s="4">
        <f>$O$29*C28/100</f>
        <v>1006372.6484326511</v>
      </c>
      <c r="P28" s="5">
        <f t="shared" si="0"/>
        <v>13212956.767972326</v>
      </c>
      <c r="Q28" s="6"/>
      <c r="R28" s="6"/>
      <c r="U28" s="6"/>
    </row>
    <row r="29" spans="1:21" ht="18.75" customHeight="1" thickBot="1" x14ac:dyDescent="0.25">
      <c r="A29" s="18" t="s">
        <v>35</v>
      </c>
      <c r="B29" s="19"/>
      <c r="C29" s="10">
        <f>SUM(C9:C28)</f>
        <v>99.999999999999986</v>
      </c>
      <c r="D29" s="11">
        <f>'[1]X22.55 POE'!B122</f>
        <v>19671931.249035556</v>
      </c>
      <c r="E29" s="11">
        <f>'[1]X22.55 POE'!C122</f>
        <v>18264444.153527159</v>
      </c>
      <c r="F29" s="11">
        <f>'[1]X22.55 POE'!D122</f>
        <v>14966498.245306481</v>
      </c>
      <c r="G29" s="11">
        <f>'[1]X22.55 POE'!E122</f>
        <v>14509232.616166672</v>
      </c>
      <c r="H29" s="11">
        <f>'[1]X22.55 POE'!F122</f>
        <v>13031504.19248319</v>
      </c>
      <c r="I29" s="11">
        <f>'[1]X22.55 POE'!G122</f>
        <v>11551216.696793323</v>
      </c>
      <c r="J29" s="11">
        <f>'[1]X22.55 POE'!H122</f>
        <v>14038111.654992327</v>
      </c>
      <c r="K29" s="11">
        <f>'[1]X22.55 POE'!I122</f>
        <v>16434518.200965768</v>
      </c>
      <c r="L29" s="11">
        <f>'[1]X22.55 POE'!J122</f>
        <v>16578927.929325733</v>
      </c>
      <c r="M29" s="11">
        <f>'[1]X22.55 POE'!K122</f>
        <v>12363404.910817839</v>
      </c>
      <c r="N29" s="11">
        <f>'[1]X22.55 POE'!L122</f>
        <v>17593393.411854457</v>
      </c>
      <c r="O29" s="11">
        <f>'[1]X22.55 POE'!M122</f>
        <v>13933478.806731509</v>
      </c>
      <c r="P29" s="11">
        <f>SUM(D29:O29)</f>
        <v>182936662.06799999</v>
      </c>
      <c r="Q29" s="6"/>
      <c r="R29" s="6"/>
      <c r="U29" s="6"/>
    </row>
    <row r="30" spans="1:21" x14ac:dyDescent="0.2">
      <c r="B30" s="7" t="s">
        <v>36</v>
      </c>
    </row>
    <row r="32" spans="1:21" x14ac:dyDescent="0.2">
      <c r="O32" s="8"/>
      <c r="P32" s="8"/>
      <c r="R32" s="8"/>
    </row>
    <row r="34" spans="4:18" x14ac:dyDescent="0.2">
      <c r="R34" s="8"/>
    </row>
    <row r="36" spans="4:18" x14ac:dyDescent="0.2">
      <c r="D36" s="8"/>
    </row>
  </sheetData>
  <mergeCells count="2">
    <mergeCell ref="B6:P6"/>
    <mergeCell ref="A29:B29"/>
  </mergeCells>
  <printOptions horizontalCentered="1"/>
  <pageMargins left="0.78740157480314965" right="0.78740157480314965" top="0.98425196850393704" bottom="0.98425196850393704" header="0" footer="0"/>
  <pageSetup paperSize="5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ISR 2022</vt:lpstr>
      <vt:lpstr>'ISR 2022'!Área_de_impresión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SAF-D26L2</cp:lastModifiedBy>
  <cp:lastPrinted>2022-08-16T15:39:03Z</cp:lastPrinted>
  <dcterms:created xsi:type="dcterms:W3CDTF">2022-08-15T18:26:00Z</dcterms:created>
  <dcterms:modified xsi:type="dcterms:W3CDTF">2022-08-16T15:40:59Z</dcterms:modified>
</cp:coreProperties>
</file>